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utoEv y Acreditación\EQUAA\Proceso FA 2024\Anexos\"/>
    </mc:Choice>
  </mc:AlternateContent>
  <xr:revisionPtr revIDLastSave="0" documentId="8_{49B6BF2B-5B0D-4D4A-B476-E234802711C3}" xr6:coauthVersionLast="46" xr6:coauthVersionMax="46" xr10:uidLastSave="{00000000-0000-0000-0000-000000000000}"/>
  <bookViews>
    <workbookView xWindow="-108" yWindow="-108" windowWidth="23256" windowHeight="13896" xr2:uid="{A49E46F4-240D-4314-9425-B12AB7071115}"/>
  </bookViews>
  <sheets>
    <sheet name="RESUMEN AÑO 2019-2020-2021-2022" sheetId="1" r:id="rId1"/>
  </sheets>
  <externalReferences>
    <externalReference r:id="rId2"/>
    <externalReference r:id="rId3"/>
    <externalReference r:id="rId4"/>
  </externalReferences>
  <definedNames>
    <definedName name="DILIGENCIAR">[2]Listas!$B$96</definedName>
    <definedName name="ENFOQUE">'[3]Descripción movilidades'!$C$3:$C$4</definedName>
    <definedName name="ENFOQUE_ACADEMICO">[2]Listas!$B$101:$B$115</definedName>
    <definedName name="ENFOQUE_NO_ACADEMICO">[2]Listas!$B$119:$B$121</definedName>
    <definedName name="ENFOQUE_PROF">[2]Listas!$B$92:$B$93</definedName>
    <definedName name="MODALIDAD_ACAD">'[3]Descripción movilidades'!$C$12:$C$25</definedName>
    <definedName name="MODALIDAD_NO">'[3]Descripción movilidades'!$C$26:$C$29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  <c r="F22" i="1"/>
  <c r="F21" i="1"/>
</calcChain>
</file>

<file path=xl/sharedStrings.xml><?xml version="1.0" encoding="utf-8"?>
<sst xmlns="http://schemas.openxmlformats.org/spreadsheetml/2006/main" count="43" uniqueCount="30">
  <si>
    <t>AÑO - 2019</t>
  </si>
  <si>
    <t>AÑO - 2020</t>
  </si>
  <si>
    <t>AÑO 202</t>
  </si>
  <si>
    <t>AÑO - 2021</t>
  </si>
  <si>
    <t>AÑO - 2022</t>
  </si>
  <si>
    <t>DESCRIPCIÓN</t>
  </si>
  <si>
    <t>N° de apoyos</t>
  </si>
  <si>
    <t>Rec. Ejecutados</t>
  </si>
  <si>
    <t>Mov. Nacional Profesores</t>
  </si>
  <si>
    <t>Mov. Internacional Profesores</t>
  </si>
  <si>
    <t>Mov. Nacional Estudiantes</t>
  </si>
  <si>
    <t>Mov. Internacional Estudiantes</t>
  </si>
  <si>
    <t>Estudiantes Auxiliares</t>
  </si>
  <si>
    <t>Becarios</t>
  </si>
  <si>
    <t>Estudiantes en práctica</t>
  </si>
  <si>
    <t>Monitoría académica</t>
  </si>
  <si>
    <t>Invitados</t>
  </si>
  <si>
    <t>Constratistas - Funcionarios</t>
  </si>
  <si>
    <t>Apoyos docentes</t>
  </si>
  <si>
    <t>Otros Apoyos</t>
  </si>
  <si>
    <t>Membresias</t>
  </si>
  <si>
    <t>TOTAL</t>
  </si>
  <si>
    <t>AÑO 2019</t>
  </si>
  <si>
    <t>AÑO 2020</t>
  </si>
  <si>
    <t>AÑO 2021</t>
  </si>
  <si>
    <t>AÑO 2022</t>
  </si>
  <si>
    <t>VARIACIÓN PORCENTUAL AÑOS 2021/2022</t>
  </si>
  <si>
    <t>RECURSOS ASIGNADOS</t>
  </si>
  <si>
    <t>N° DE APOYOS</t>
  </si>
  <si>
    <t>FACULTAD DE ADMINISTRACIÓN-SEDE MANIZALES
EVOLUCIÓN DE LOS RECURSOS ASIGNADOS Y APOYOS APROBADOS- AÑOS: 2019-2020-2021-2022-2023-2024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</si>
</sst>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&quot;$&quot;#,##0"/>
  </numFmts>
  <fonts count="10">
    <font>
      <sz val="11"/>
      <color theme="1"/>
      <name val="Calibri"/>
      <scheme val="minor"/>
    </font>
    <font>
      <b/>
      <sz val="12"/>
      <color theme="0"/>
      <name val="Calibri"/>
    </font>
    <font>
      <sz val="11"/>
      <name val="Calibri"/>
    </font>
    <font>
      <sz val="11"/>
      <color theme="0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9"/>
      <color rgb="FF3F3F3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B2A1C7"/>
        <bgColor rgb="FFB2A1C7"/>
      </patternFill>
    </fill>
    <fill>
      <patternFill patternType="solid">
        <fgColor theme="9"/>
        <bgColor theme="9"/>
      </patternFill>
    </fill>
    <fill>
      <patternFill patternType="solid">
        <fgColor theme="4"/>
        <bgColor rgb="FFD9959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9" fontId="7" fillId="0" borderId="0" xfId="0" applyNumberFormat="1" applyFont="1"/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100" b="1" i="0">
                <a:solidFill>
                  <a:schemeClr val="dk1"/>
                </a:solidFill>
                <a:latin typeface="+mn-lt"/>
              </a:defRPr>
            </a:pPr>
            <a:r>
              <a:rPr lang="es-CO" sz="1100" b="1" i="0">
                <a:solidFill>
                  <a:schemeClr val="dk1"/>
                </a:solidFill>
                <a:latin typeface="+mn-lt"/>
              </a:rPr>
              <a:t>RECURSOS  EJECUTADOS - SEDE MANIZALES - AÑOS: 2019-2020-2021-2022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1022221868293323"/>
          <c:y val="0.15798216806922083"/>
          <c:w val="0.87824620899488803"/>
          <c:h val="0.69829513859539249"/>
        </c:manualLayout>
      </c:layout>
      <c:barChart>
        <c:barDir val="col"/>
        <c:grouping val="clustered"/>
        <c:varyColors val="1"/>
        <c:ser>
          <c:idx val="0"/>
          <c:order val="0"/>
          <c:tx>
            <c:v>REC. EJECUTADOS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05C-43A7-9695-014EA2C6E9AC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05C-43A7-9695-014EA2C6E9AC}"/>
            </c:ext>
          </c:extLst>
        </c:ser>
        <c:ser>
          <c:idx val="2"/>
          <c:order val="2"/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2019-2020-2021-2022'!$I$2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05C-43A7-9695-014EA2C6E9AC}"/>
            </c:ext>
          </c:extLst>
        </c:ser>
        <c:ser>
          <c:idx val="3"/>
          <c:order val="3"/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2019-2020-2021-2022'!$C$18</c:f>
              <c:numCache>
                <c:formatCode>"$"#,##0</c:formatCode>
                <c:ptCount val="1"/>
                <c:pt idx="0">
                  <c:v>720371016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905C-43A7-9695-014EA2C6E9AC}"/>
            </c:ext>
          </c:extLst>
        </c:ser>
        <c:ser>
          <c:idx val="4"/>
          <c:order val="4"/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2019-2020-2021-2022'!$E$18</c:f>
              <c:numCache>
                <c:formatCode>"$"#,##0</c:formatCode>
                <c:ptCount val="1"/>
                <c:pt idx="0">
                  <c:v>282992120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C-43A7-9695-014EA2C6E9AC}"/>
            </c:ext>
          </c:extLst>
        </c:ser>
        <c:ser>
          <c:idx val="5"/>
          <c:order val="5"/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2019-2020-2021-2022'!$G$18</c:f>
              <c:numCache>
                <c:formatCode>"$"#,##0</c:formatCode>
                <c:ptCount val="1"/>
                <c:pt idx="0">
                  <c:v>314599018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5C-43A7-9695-014EA2C6E9AC}"/>
            </c:ext>
          </c:extLst>
        </c:ser>
        <c:ser>
          <c:idx val="6"/>
          <c:order val="6"/>
          <c:invertIfNegative val="1"/>
          <c:cat>
            <c:strRef>
              <c:f>'RESUMEN AÑO 2019-2020-2021-2022'!$C$2</c:f>
              <c:strCache>
                <c:ptCount val="1"/>
                <c:pt idx="0">
                  <c:v>AÑO - 2019</c:v>
                </c:pt>
              </c:strCache>
            </c:strRef>
          </c:cat>
          <c:val>
            <c:numRef>
              <c:f>'RESUMEN AÑO 2019-2020-2021-2022'!$I$18</c:f>
              <c:numCache>
                <c:formatCode>"$"#,##0</c:formatCode>
                <c:ptCount val="1"/>
                <c:pt idx="0">
                  <c:v>425775634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5C-43A7-9695-014EA2C6E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79840"/>
        <c:axId val="1131971679"/>
      </c:barChart>
      <c:catAx>
        <c:axId val="42777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131971679"/>
        <c:crosses val="autoZero"/>
        <c:auto val="1"/>
        <c:lblAlgn val="ctr"/>
        <c:lblOffset val="100"/>
        <c:noMultiLvlLbl val="1"/>
      </c:catAx>
      <c:valAx>
        <c:axId val="1131971679"/>
        <c:scaling>
          <c:orientation val="minMax"/>
          <c:min val="1000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427779840"/>
        <c:crosses val="autoZero"/>
        <c:crossBetween val="between"/>
        <c:majorUnit val="7000000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200" b="1" i="0">
                <a:solidFill>
                  <a:schemeClr val="dk1"/>
                </a:solidFill>
                <a:latin typeface="+mn-lt"/>
              </a:defRPr>
            </a:pPr>
            <a:r>
              <a:rPr lang="es-CO" sz="1200" b="1" i="0">
                <a:solidFill>
                  <a:schemeClr val="dk1"/>
                </a:solidFill>
                <a:latin typeface="+mn-lt"/>
              </a:rPr>
              <a:t>N° DE APOYOS APROBADOS  SEDE MANIZALE - AÑOS: 2019-2020-2021-2022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3506452294706804E-2"/>
          <c:y val="0.16512896776300812"/>
          <c:w val="0.9267380732146826"/>
          <c:h val="0.694777696396227"/>
        </c:manualLayout>
      </c:layout>
      <c:barChart>
        <c:barDir val="col"/>
        <c:grouping val="clustered"/>
        <c:varyColors val="1"/>
        <c:ser>
          <c:idx val="0"/>
          <c:order val="0"/>
          <c:tx>
            <c:v>TOTAL APOYOS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AÑO 2019-2020-2021-2022'!$B$20:$E$20</c:f>
              <c:strCache>
                <c:ptCount val="4"/>
                <c:pt idx="0">
                  <c:v>AÑO 2019</c:v>
                </c:pt>
                <c:pt idx="1">
                  <c:v>AÑO 2020</c:v>
                </c:pt>
                <c:pt idx="2">
                  <c:v>AÑO 2021</c:v>
                </c:pt>
                <c:pt idx="3">
                  <c:v>AÑO 2022</c:v>
                </c:pt>
              </c:strCache>
            </c:strRef>
          </c:cat>
          <c:val>
            <c:numRef>
              <c:f>'RESUMEN AÑO 2019-2020-2021-2022'!$B$22:$E$22</c:f>
              <c:numCache>
                <c:formatCode>General</c:formatCode>
                <c:ptCount val="4"/>
                <c:pt idx="0">
                  <c:v>489</c:v>
                </c:pt>
                <c:pt idx="1">
                  <c:v>172</c:v>
                </c:pt>
                <c:pt idx="2">
                  <c:v>176</c:v>
                </c:pt>
                <c:pt idx="3">
                  <c:v>224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D45-4101-B7AF-DCA36EAF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52762"/>
        <c:axId val="1622968725"/>
      </c:barChart>
      <c:catAx>
        <c:axId val="841952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622968725"/>
        <c:crosses val="autoZero"/>
        <c:auto val="1"/>
        <c:lblAlgn val="ctr"/>
        <c:lblOffset val="100"/>
        <c:noMultiLvlLbl val="1"/>
      </c:catAx>
      <c:valAx>
        <c:axId val="16229687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84195276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9525</xdr:rowOff>
    </xdr:from>
    <xdr:ext cx="8382000" cy="3971925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FC04795-8299-48DF-94A4-B4C08ACED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952500</xdr:colOff>
      <xdr:row>23</xdr:row>
      <xdr:rowOff>171450</xdr:rowOff>
    </xdr:from>
    <xdr:ext cx="8048625" cy="3810000"/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F7D103AE-D43A-48CF-BAC6-C3C004274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AutoEv%20y%20Acreditaci&#243;n/2.Nivel%20Facultad/Decanatura/Est&#237;mulos,%20becas,%20movilidades%20Decanatura/Copia%20de%20INF.%20FINA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alman\Downloads\FIA%20-%20ULTIMO_Matriz_registro_movilidad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alman\Downloads\B.D%20Consolidado%20profesore%20Saliente%202012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RESUMEN AÑO 2018"/>
      <sheetName val="Hoja1"/>
      <sheetName val="RESUMEN AÑO 2019-2020-2021-2022"/>
      <sheetName val="MOVILIDAD_NACIONAL PROF."/>
      <sheetName val="MOVILIDAD_INTERNACIONAL PROF"/>
      <sheetName val="SALIDAS ACADÉMICAS 2022"/>
      <sheetName val="MOVILIDAD_NACIONAL ESTUDIANTES"/>
      <sheetName val="MOVILIDAD INTERNAL ESTUDIANTES"/>
      <sheetName val="ESTUDIANTES AUXILIARES"/>
      <sheetName val="BECARIOS"/>
      <sheetName val="ESTUDIANTES EN PRÁCTICA"/>
      <sheetName val="MONITORÍA ACADÉMICA"/>
      <sheetName val=" INVITADOS"/>
      <sheetName val="CONTRATISTAS-FUNCIONARIOS"/>
      <sheetName val="APOYOS DOCENTES"/>
      <sheetName val="OTROS APOYOS-EVENTOS"/>
      <sheetName val="Hoja2"/>
      <sheetName val="MEMBRESÍAS"/>
      <sheetName val="PERDIDAS DE FUERZA"/>
    </sheetNames>
    <sheetDataSet>
      <sheetData sheetId="0"/>
      <sheetData sheetId="1"/>
      <sheetData sheetId="2">
        <row r="2">
          <cell r="C2" t="str">
            <v>AÑO - 2019</v>
          </cell>
          <cell r="E2" t="str">
            <v>AÑO 202</v>
          </cell>
          <cell r="G2" t="str">
            <v>AÑO - 2021</v>
          </cell>
          <cell r="I2" t="str">
            <v>AÑO - 2022</v>
          </cell>
        </row>
        <row r="18">
          <cell r="C18">
            <v>720371016</v>
          </cell>
          <cell r="E18">
            <v>282992120</v>
          </cell>
          <cell r="G18">
            <v>314599018</v>
          </cell>
          <cell r="I18">
            <v>425775634</v>
          </cell>
        </row>
        <row r="20">
          <cell r="B20" t="str">
            <v>AÑO 2019</v>
          </cell>
          <cell r="C20" t="str">
            <v>AÑO 2020</v>
          </cell>
          <cell r="D20" t="str">
            <v>AÑO 2021</v>
          </cell>
          <cell r="E20" t="str">
            <v>AÑO 2022</v>
          </cell>
        </row>
        <row r="22">
          <cell r="B22">
            <v>489</v>
          </cell>
          <cell r="C22">
            <v>172</v>
          </cell>
          <cell r="D22">
            <v>176</v>
          </cell>
          <cell r="E22">
            <v>224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Extranjeros entrante"/>
      <sheetName val="Hoja7"/>
      <sheetName val="Prof.Sale.Nacional"/>
      <sheetName val="Hoja1"/>
      <sheetName val="Prof.Sale.Internacional"/>
      <sheetName val="Prof-Inv.Entra.Nacional"/>
      <sheetName val="Est.Sale.Nacional"/>
      <sheetName val="Hoja3"/>
      <sheetName val="Est.Sale.Intern."/>
      <sheetName val="Est.Entra.Nacional"/>
      <sheetName val="Descripción movilidad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tinos movilidades"/>
      <sheetName val="movilidad por enfoque y unidad"/>
      <sheetName val="TODO"/>
      <sheetName val="fa"/>
      <sheetName val="fcen"/>
      <sheetName val="nivel central"/>
      <sheetName val="Descripción movilidades"/>
      <sheetName val="Hoja1"/>
      <sheetName val="Hoja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30D9-47BE-418A-BC56-530D354458B2}">
  <sheetPr>
    <tabColor rgb="FF00B050"/>
  </sheetPr>
  <dimension ref="A1:Z1000"/>
  <sheetViews>
    <sheetView tabSelected="1" workbookViewId="0">
      <pane xSplit="1" topLeftCell="E1" activePane="topRight" state="frozen"/>
      <selection pane="topRight" activeCell="J15" sqref="J15"/>
    </sheetView>
  </sheetViews>
  <sheetFormatPr baseColWidth="10" defaultColWidth="14.44140625" defaultRowHeight="15" customHeight="1"/>
  <cols>
    <col min="1" max="1" width="32" customWidth="1"/>
    <col min="2" max="5" width="16.6640625" customWidth="1"/>
    <col min="6" max="6" width="18" customWidth="1"/>
    <col min="7" max="9" width="16.6640625" customWidth="1"/>
    <col min="10" max="11" width="20.6640625" customWidth="1"/>
    <col min="12" max="12" width="10.6640625" customWidth="1"/>
    <col min="13" max="13" width="39" customWidth="1"/>
    <col min="14" max="26" width="10.6640625" customWidth="1"/>
  </cols>
  <sheetData>
    <row r="1" spans="1:26" ht="69.75" customHeight="1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6" ht="3" customHeight="1">
      <c r="A2" s="1"/>
      <c r="B2" s="2" t="s">
        <v>0</v>
      </c>
      <c r="C2" s="2" t="s">
        <v>0</v>
      </c>
      <c r="D2" s="2" t="s">
        <v>1</v>
      </c>
      <c r="E2" s="2" t="s">
        <v>2</v>
      </c>
      <c r="F2" s="3" t="s">
        <v>3</v>
      </c>
      <c r="G2" s="3" t="s">
        <v>3</v>
      </c>
      <c r="H2" s="3" t="s">
        <v>4</v>
      </c>
      <c r="I2" s="3" t="s">
        <v>4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4" t="s">
        <v>5</v>
      </c>
      <c r="B3" s="5">
        <v>2019</v>
      </c>
      <c r="C3" s="6"/>
      <c r="D3" s="5">
        <v>2020</v>
      </c>
      <c r="E3" s="6"/>
      <c r="F3" s="5">
        <v>2021</v>
      </c>
      <c r="G3" s="6"/>
      <c r="H3" s="5">
        <v>2022</v>
      </c>
      <c r="I3" s="6"/>
      <c r="J3" s="5">
        <v>2023</v>
      </c>
      <c r="K3" s="6"/>
      <c r="L3" s="5">
        <v>2024</v>
      </c>
      <c r="M3" s="6"/>
    </row>
    <row r="4" spans="1:26" ht="27" customHeight="1">
      <c r="A4" s="7"/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  <c r="J4" s="8" t="s">
        <v>6</v>
      </c>
      <c r="K4" s="8" t="s">
        <v>7</v>
      </c>
      <c r="L4" s="8" t="s">
        <v>6</v>
      </c>
      <c r="M4" s="8" t="s">
        <v>7</v>
      </c>
    </row>
    <row r="5" spans="1:26" ht="18.75" customHeight="1">
      <c r="A5" s="9" t="s">
        <v>8</v>
      </c>
      <c r="B5" s="10">
        <v>190</v>
      </c>
      <c r="C5" s="11">
        <v>126993115</v>
      </c>
      <c r="D5" s="12">
        <v>55</v>
      </c>
      <c r="E5" s="13">
        <v>16672928</v>
      </c>
      <c r="F5" s="14">
        <v>74</v>
      </c>
      <c r="G5" s="13">
        <v>52686604</v>
      </c>
      <c r="H5" s="14">
        <v>113</v>
      </c>
      <c r="I5" s="13">
        <v>67947250</v>
      </c>
      <c r="J5" s="14">
        <v>55</v>
      </c>
      <c r="K5" s="13">
        <v>44359299</v>
      </c>
      <c r="L5" s="14">
        <v>113</v>
      </c>
      <c r="M5" s="13">
        <v>67947250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>
      <c r="A6" s="9" t="s">
        <v>9</v>
      </c>
      <c r="B6" s="10">
        <v>34</v>
      </c>
      <c r="C6" s="13">
        <v>164126482</v>
      </c>
      <c r="D6" s="12">
        <v>1</v>
      </c>
      <c r="E6" s="13">
        <v>10535819</v>
      </c>
      <c r="F6" s="12">
        <v>3</v>
      </c>
      <c r="G6" s="13">
        <v>6612316</v>
      </c>
      <c r="H6" s="14">
        <v>20</v>
      </c>
      <c r="I6" s="13">
        <v>129077978</v>
      </c>
      <c r="J6" s="14">
        <v>4</v>
      </c>
      <c r="K6" s="13">
        <v>11795716</v>
      </c>
      <c r="L6" s="14">
        <v>20</v>
      </c>
      <c r="M6" s="13">
        <v>129077978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8.75" customHeight="1">
      <c r="A7" s="9" t="s">
        <v>10</v>
      </c>
      <c r="B7" s="10">
        <v>28</v>
      </c>
      <c r="C7" s="13">
        <v>22685008</v>
      </c>
      <c r="D7" s="12">
        <v>5</v>
      </c>
      <c r="E7" s="13">
        <v>4294540</v>
      </c>
      <c r="F7" s="12">
        <v>0</v>
      </c>
      <c r="G7" s="13">
        <v>0</v>
      </c>
      <c r="H7" s="14">
        <v>8</v>
      </c>
      <c r="I7" s="13">
        <v>5760952</v>
      </c>
      <c r="J7" s="14">
        <v>4</v>
      </c>
      <c r="K7" s="13">
        <v>4790005</v>
      </c>
      <c r="L7" s="14">
        <v>8</v>
      </c>
      <c r="M7" s="13">
        <v>5760952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8.75" customHeight="1">
      <c r="A8" s="9" t="s">
        <v>11</v>
      </c>
      <c r="B8" s="10">
        <v>19</v>
      </c>
      <c r="C8" s="13">
        <v>42268924</v>
      </c>
      <c r="D8" s="12">
        <v>0</v>
      </c>
      <c r="E8" s="13">
        <v>0</v>
      </c>
      <c r="F8" s="12">
        <v>0</v>
      </c>
      <c r="G8" s="13">
        <v>0</v>
      </c>
      <c r="H8" s="14">
        <v>1</v>
      </c>
      <c r="I8" s="13">
        <v>1300000</v>
      </c>
      <c r="J8" s="14">
        <v>1</v>
      </c>
      <c r="K8" s="13">
        <v>13679043</v>
      </c>
      <c r="L8" s="14">
        <v>1</v>
      </c>
      <c r="M8" s="13">
        <v>1300000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customHeight="1">
      <c r="A9" s="9" t="s">
        <v>12</v>
      </c>
      <c r="B9" s="10">
        <v>63</v>
      </c>
      <c r="C9" s="13">
        <v>172270764</v>
      </c>
      <c r="D9" s="12">
        <v>54</v>
      </c>
      <c r="E9" s="13">
        <v>154636164</v>
      </c>
      <c r="F9" s="12">
        <v>42</v>
      </c>
      <c r="G9" s="13">
        <v>164021187</v>
      </c>
      <c r="H9" s="14">
        <v>24</v>
      </c>
      <c r="I9" s="13">
        <v>94716192</v>
      </c>
      <c r="J9" s="14">
        <v>13</v>
      </c>
      <c r="K9" s="13">
        <v>54800000</v>
      </c>
      <c r="L9" s="14">
        <v>24</v>
      </c>
      <c r="M9" s="13">
        <v>94716192</v>
      </c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customHeight="1">
      <c r="A10" s="9" t="s">
        <v>13</v>
      </c>
      <c r="B10" s="10">
        <v>61</v>
      </c>
      <c r="C10" s="13">
        <v>46395191</v>
      </c>
      <c r="D10" s="12">
        <v>35</v>
      </c>
      <c r="E10" s="13">
        <v>25067377</v>
      </c>
      <c r="F10" s="12">
        <v>30</v>
      </c>
      <c r="G10" s="13">
        <v>26241253</v>
      </c>
      <c r="H10" s="14">
        <v>34</v>
      </c>
      <c r="I10" s="13">
        <v>33283988</v>
      </c>
      <c r="J10" s="14">
        <v>24</v>
      </c>
      <c r="K10" s="13">
        <v>29064453</v>
      </c>
      <c r="L10" s="14">
        <v>34</v>
      </c>
      <c r="M10" s="13">
        <v>33283988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.75" customHeight="1">
      <c r="A11" s="9" t="s">
        <v>14</v>
      </c>
      <c r="B11" s="10">
        <v>7</v>
      </c>
      <c r="C11" s="13">
        <v>22824928</v>
      </c>
      <c r="D11" s="12">
        <v>3</v>
      </c>
      <c r="E11" s="13">
        <v>12289242</v>
      </c>
      <c r="F11" s="12">
        <v>5</v>
      </c>
      <c r="G11" s="13">
        <v>19987572</v>
      </c>
      <c r="H11" s="17">
        <v>1</v>
      </c>
      <c r="I11" s="13">
        <v>5000000</v>
      </c>
      <c r="J11" s="17">
        <v>1</v>
      </c>
      <c r="K11" s="13">
        <v>2600000</v>
      </c>
      <c r="L11" s="17">
        <v>1</v>
      </c>
      <c r="M11" s="13">
        <v>5000000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customHeight="1">
      <c r="A12" s="9" t="s">
        <v>15</v>
      </c>
      <c r="B12" s="10">
        <v>7</v>
      </c>
      <c r="C12" s="13">
        <v>14456030</v>
      </c>
      <c r="D12" s="12">
        <v>2</v>
      </c>
      <c r="E12" s="13">
        <v>6144621</v>
      </c>
      <c r="F12" s="12">
        <v>0</v>
      </c>
      <c r="G12" s="13">
        <v>0</v>
      </c>
      <c r="H12" s="17"/>
      <c r="I12" s="13"/>
      <c r="J12" s="17"/>
      <c r="K12" s="13"/>
      <c r="L12" s="17"/>
      <c r="M12" s="13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customHeight="1">
      <c r="A13" s="9" t="s">
        <v>16</v>
      </c>
      <c r="B13" s="10">
        <v>27</v>
      </c>
      <c r="C13" s="13">
        <v>30524782</v>
      </c>
      <c r="D13" s="12">
        <v>0</v>
      </c>
      <c r="E13" s="13">
        <v>0</v>
      </c>
      <c r="F13" s="12">
        <v>0</v>
      </c>
      <c r="G13" s="13">
        <v>0</v>
      </c>
      <c r="H13" s="17">
        <v>4</v>
      </c>
      <c r="I13" s="13">
        <v>43430492</v>
      </c>
      <c r="J13" s="17"/>
      <c r="K13" s="13"/>
      <c r="L13" s="17">
        <v>4</v>
      </c>
      <c r="M13" s="13">
        <v>43430492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8.75" customHeight="1">
      <c r="A14" s="9" t="s">
        <v>17</v>
      </c>
      <c r="B14" s="10">
        <v>34</v>
      </c>
      <c r="C14" s="13">
        <v>14878527</v>
      </c>
      <c r="D14" s="12">
        <v>1</v>
      </c>
      <c r="E14" s="13">
        <v>89688</v>
      </c>
      <c r="F14" s="12">
        <v>2</v>
      </c>
      <c r="G14" s="13">
        <v>265304</v>
      </c>
      <c r="H14" s="18">
        <v>1</v>
      </c>
      <c r="I14" s="13">
        <v>333267</v>
      </c>
      <c r="J14" s="18"/>
      <c r="K14" s="13"/>
      <c r="L14" s="18">
        <v>1</v>
      </c>
      <c r="M14" s="13">
        <v>333267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8.75" customHeight="1">
      <c r="A15" s="9" t="s">
        <v>18</v>
      </c>
      <c r="B15" s="10">
        <v>9</v>
      </c>
      <c r="C15" s="13">
        <v>46357095</v>
      </c>
      <c r="D15" s="12">
        <v>11</v>
      </c>
      <c r="E15" s="13">
        <v>40833499</v>
      </c>
      <c r="F15" s="12">
        <v>10</v>
      </c>
      <c r="G15" s="13">
        <v>20750697</v>
      </c>
      <c r="H15" s="17">
        <v>4</v>
      </c>
      <c r="I15" s="13">
        <v>12964050</v>
      </c>
      <c r="J15" s="17">
        <v>4</v>
      </c>
      <c r="K15" s="13">
        <v>12964050</v>
      </c>
      <c r="L15" s="17">
        <v>4</v>
      </c>
      <c r="M15" s="13">
        <v>12964050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>
      <c r="A16" s="9" t="s">
        <v>19</v>
      </c>
      <c r="B16" s="10">
        <v>6</v>
      </c>
      <c r="C16" s="13">
        <v>4486340</v>
      </c>
      <c r="D16" s="12">
        <v>2</v>
      </c>
      <c r="E16" s="13">
        <v>2680027</v>
      </c>
      <c r="F16" s="12">
        <v>7</v>
      </c>
      <c r="G16" s="13">
        <v>9927476</v>
      </c>
      <c r="H16" s="17">
        <v>12</v>
      </c>
      <c r="I16" s="13">
        <v>20981465</v>
      </c>
      <c r="J16" s="17">
        <v>12</v>
      </c>
      <c r="K16" s="13">
        <v>20981465</v>
      </c>
      <c r="L16" s="17">
        <v>12</v>
      </c>
      <c r="M16" s="13">
        <v>20981465</v>
      </c>
      <c r="N16" s="16"/>
      <c r="O16" s="16"/>
      <c r="P16" s="16"/>
      <c r="Q16" s="15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8.75" customHeight="1">
      <c r="A17" s="9" t="s">
        <v>20</v>
      </c>
      <c r="B17" s="10">
        <v>4</v>
      </c>
      <c r="C17" s="13">
        <v>12103830</v>
      </c>
      <c r="D17" s="12">
        <v>3</v>
      </c>
      <c r="E17" s="13">
        <v>9748215</v>
      </c>
      <c r="F17" s="12">
        <v>3</v>
      </c>
      <c r="G17" s="13">
        <v>14106609</v>
      </c>
      <c r="H17" s="17">
        <v>2</v>
      </c>
      <c r="I17" s="13">
        <v>10980000</v>
      </c>
      <c r="J17" s="17">
        <v>2</v>
      </c>
      <c r="K17" s="13">
        <v>10980000</v>
      </c>
      <c r="L17" s="17">
        <v>2</v>
      </c>
      <c r="M17" s="13">
        <v>10980000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36.75" customHeight="1">
      <c r="A18" s="19" t="s">
        <v>21</v>
      </c>
      <c r="B18" s="20">
        <f t="shared" ref="B18:E18" si="0">+B5+B6+B7+B8+B9+B10+B11+B12+B13+B14+B15+B16+B17</f>
        <v>489</v>
      </c>
      <c r="C18" s="21">
        <f t="shared" si="0"/>
        <v>720371016</v>
      </c>
      <c r="D18" s="20">
        <f t="shared" si="0"/>
        <v>172</v>
      </c>
      <c r="E18" s="21">
        <f t="shared" si="0"/>
        <v>282992120</v>
      </c>
      <c r="F18" s="19">
        <f>SUM(F5:F17)</f>
        <v>176</v>
      </c>
      <c r="G18" s="21">
        <f>+G5+G6+G7+G8+G9+G10+G11+G12+G13+G14+G15+G16+G17</f>
        <v>314599018</v>
      </c>
      <c r="H18" s="19">
        <f>+H5+H6+H7+H8+H9+H10+H11+H13+H14+H15+H16+H17</f>
        <v>224</v>
      </c>
      <c r="I18" s="21">
        <f>+I5+I6+I7+I8+I9+I10+I11+I12+I13+I14+I15+I16+I17</f>
        <v>425775634</v>
      </c>
      <c r="J18" s="19">
        <f>+J5+J6+J7+J8+J9+J10+J11+J13+J14+J15+J16+J17</f>
        <v>120</v>
      </c>
      <c r="K18" s="21">
        <f>+K5+K6+K7+K8+K9+K10+K11+K12+K13+K14+K15+K16+K17</f>
        <v>206014031</v>
      </c>
      <c r="L18" s="19">
        <f>+L5+L6+L7+L8+L9+L10+L11+L13+L14+L15+L16+L17</f>
        <v>224</v>
      </c>
      <c r="M18" s="21">
        <f>+M5+M6+M7+M8+M9+M10+M11+M12+M13+M14+M15+M16+M17</f>
        <v>425775634</v>
      </c>
      <c r="N18" s="16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42" customHeight="1">
      <c r="G19" s="22"/>
    </row>
    <row r="20" spans="1:26" ht="48" customHeight="1">
      <c r="A20" s="23"/>
      <c r="B20" s="24" t="s">
        <v>22</v>
      </c>
      <c r="C20" s="25" t="s">
        <v>23</v>
      </c>
      <c r="D20" s="26" t="s">
        <v>24</v>
      </c>
      <c r="E20" s="27" t="s">
        <v>25</v>
      </c>
      <c r="F20" s="28" t="s">
        <v>26</v>
      </c>
      <c r="J20" s="15"/>
    </row>
    <row r="21" spans="1:26" ht="24.75" customHeight="1">
      <c r="A21" s="29" t="s">
        <v>27</v>
      </c>
      <c r="B21" s="13">
        <v>720371016</v>
      </c>
      <c r="C21" s="13">
        <v>282992120</v>
      </c>
      <c r="D21" s="13">
        <v>314599018</v>
      </c>
      <c r="E21" s="13">
        <v>425775634</v>
      </c>
      <c r="F21" s="30">
        <f t="shared" ref="F21:F22" si="1">+(E21/D21)-1</f>
        <v>0.35339149087871591</v>
      </c>
    </row>
    <row r="22" spans="1:26" ht="24.75" customHeight="1">
      <c r="A22" s="31" t="s">
        <v>28</v>
      </c>
      <c r="B22" s="10">
        <v>489</v>
      </c>
      <c r="C22" s="10">
        <v>172</v>
      </c>
      <c r="D22" s="10">
        <v>176</v>
      </c>
      <c r="E22" s="10">
        <v>224</v>
      </c>
      <c r="F22" s="30">
        <f t="shared" si="1"/>
        <v>0.27272727272727271</v>
      </c>
    </row>
    <row r="23" spans="1:26" ht="42" customHeight="1"/>
    <row r="45" ht="39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J3:K3"/>
    <mergeCell ref="L3:M3"/>
    <mergeCell ref="A3:A4"/>
    <mergeCell ref="B3:C3"/>
    <mergeCell ref="D3:E3"/>
    <mergeCell ref="F3:G3"/>
    <mergeCell ref="H3:I3"/>
    <mergeCell ref="A1:M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AÑO 2019-2020-2021-2022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Tobon Perez</dc:creator>
  <cp:lastModifiedBy>Claudia Tobon Perez</cp:lastModifiedBy>
  <dcterms:created xsi:type="dcterms:W3CDTF">2024-12-30T17:36:33Z</dcterms:created>
  <dcterms:modified xsi:type="dcterms:W3CDTF">2024-12-30T17:45:00Z</dcterms:modified>
</cp:coreProperties>
</file>